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730" windowHeight="9210"/>
  </bookViews>
  <sheets>
    <sheet name="C.P. 13" sheetId="80" r:id="rId1"/>
  </sheets>
  <definedNames>
    <definedName name="_xlnm.Print_Area" localSheetId="0">'C.P. 13'!$A$1:$F$66</definedName>
    <definedName name="_xlnm.Print_Titles" localSheetId="0">'C.P. 13'!$1:$19</definedName>
  </definedNames>
  <calcPr calcId="162913"/>
</workbook>
</file>

<file path=xl/calcChain.xml><?xml version="1.0" encoding="utf-8"?>
<calcChain xmlns="http://schemas.openxmlformats.org/spreadsheetml/2006/main">
  <c r="E52" i="80" l="1"/>
  <c r="E14" i="80" l="1"/>
  <c r="E16" i="80" l="1"/>
  <c r="D51" i="80" l="1"/>
  <c r="F46" i="80" s="1"/>
  <c r="C51" i="80"/>
  <c r="D45" i="80"/>
  <c r="F35" i="80" s="1"/>
  <c r="C45" i="80"/>
  <c r="D34" i="80"/>
  <c r="F27" i="80" s="1"/>
  <c r="C34" i="80"/>
  <c r="D26" i="80"/>
  <c r="F24" i="80" s="1"/>
  <c r="C26" i="80"/>
  <c r="D23" i="80"/>
  <c r="C23" i="80"/>
  <c r="E50" i="80"/>
  <c r="E49" i="80"/>
  <c r="E48" i="80"/>
  <c r="E47" i="80"/>
  <c r="E44" i="80"/>
  <c r="E43" i="80"/>
  <c r="E42" i="80"/>
  <c r="E41" i="80"/>
  <c r="E40" i="80"/>
  <c r="E39" i="80"/>
  <c r="E38" i="80"/>
  <c r="E37" i="80"/>
  <c r="E36" i="80"/>
  <c r="E33" i="80"/>
  <c r="E32" i="80"/>
  <c r="E31" i="80"/>
  <c r="E30" i="80"/>
  <c r="E29" i="80"/>
  <c r="E28" i="80"/>
  <c r="E45" i="80" l="1"/>
  <c r="E51" i="80"/>
  <c r="C54" i="80"/>
  <c r="E34" i="80"/>
  <c r="D54" i="80"/>
  <c r="F20" i="80"/>
  <c r="F54" i="80" s="1"/>
  <c r="E25" i="80"/>
  <c r="E26" i="80" s="1"/>
  <c r="E22" i="80"/>
  <c r="E21" i="80"/>
  <c r="E23" i="80" l="1"/>
  <c r="E54" i="80" s="1"/>
</calcChain>
</file>

<file path=xl/sharedStrings.xml><?xml version="1.0" encoding="utf-8"?>
<sst xmlns="http://schemas.openxmlformats.org/spreadsheetml/2006/main" count="80" uniqueCount="80">
  <si>
    <t>TOTAL:</t>
  </si>
  <si>
    <t>MUNICIPIO DE GUAYMAS, SONORA.</t>
  </si>
  <si>
    <t>DESGLOSE DE GASTOS EFECTUADOS CON RECURSOS DEL</t>
  </si>
  <si>
    <t>Ingresos  por Ejercer:</t>
  </si>
  <si>
    <t>Importe a Justificar:</t>
  </si>
  <si>
    <t>Número de Obra</t>
  </si>
  <si>
    <t>Descripción del Gasto por Rubros</t>
  </si>
  <si>
    <t>Importe Presupuestado</t>
  </si>
  <si>
    <t>Importe Ejercido Acumulado al Trimestre</t>
  </si>
  <si>
    <t>Variación</t>
  </si>
  <si>
    <t>% Por Rubro</t>
  </si>
  <si>
    <t>06 CP FISM</t>
  </si>
  <si>
    <t xml:space="preserve">INTRODUCCIÓN DE RED DE ALCANTARILLADO EN COL. PLAYA DE CORTES (II ETAPA) </t>
  </si>
  <si>
    <t>01 CP FISM</t>
  </si>
  <si>
    <t>04 CP FISM</t>
  </si>
  <si>
    <t>CONSTRUCCIÓN DE RED DE AGUA POTABLE Y ALCANTARILLADO EN SECTOR PETROLERA Y SECTOR EL CIELO COL. BUROCRATA</t>
  </si>
  <si>
    <t>CONSTRUCCIÓN DE RED DE AGUA POTABLE  EN CALLE SIN NOMBRE ENTRE FELIPE DE JESÚS R. ISAURI COL. POPULAR; CONSTRUCCIÓN DE RED DE AGUA POTABLE EN CALLEJÓN SIN NOMBRE ENTRE AVENIDA II Y CALLE 10-A COL. YUCATÁN</t>
  </si>
  <si>
    <t>61408 02 25 11.- INFRAESTRUCTURA Y EQUIPAMIENTO</t>
  </si>
  <si>
    <t>SUBTOTAL 61408 02 25 11</t>
  </si>
  <si>
    <t>61409 02 25 11.- INFRAESTRUCTURA Y EQUIPAMIENTO</t>
  </si>
  <si>
    <t>SUBTOTAL 61409 02 25 11</t>
  </si>
  <si>
    <t>REHABILITACIÓN DE COLECTOR DE 48" DE DIAMETRO EN BLVD. PEDRO G. MORENO ENTRE CALLE 2 Y BLVD. BENITO JUÁREZ, COL. SAN VICENTE</t>
  </si>
  <si>
    <t>CONSTRUCCIÓN DE RED DE ALCANTARILLADO EN BLVD. FELIX SERNA</t>
  </si>
  <si>
    <t>CONSTRUCCIÓN DE RED DE AGUA POTABLE EN COL. LOMA BONITA; CONSTRUCCIÓN DE RED DE AGUA POTABLE Y ALCANTARILLADO SANITARIO EN CALLE 7  ENTRE AVENIDA VII Y VIII COL. CENTRO, CONSTRUCCIÓN DE RED DE AGUA POTABLE Y ALCANTARILLADO SANITARIO EN CALLE 4 AVE. III COL. EL RASTRO</t>
  </si>
  <si>
    <t>61422 02 25 11.- PAVIMENTACIÓN DE CALLES Y AVENIDAS</t>
  </si>
  <si>
    <t>CONSTRUCCIÓN DE PAVIMENTO CON CONCRETO HIDRÁULICO EN AVE. III ENTRE CALLE 15 Y CALLE 16  COL. CANTERA; CONSTRUCCIÓN DE PAVIMENTO CON CONCRETO HIDRÁULICO EN CALLEJÓN SIN NOMBRE SECTOR RINCON DEL BURRO</t>
  </si>
  <si>
    <t>CONSTRUCCIÓN DE ALCANTARILLADO SANITARIO EN AVENIDA 1ERA Y PROLONGACIÓN PEDRO G. MORENO COL. SAN VICENTE</t>
  </si>
  <si>
    <t>CONSTRUCCIÓN DE PAVIMENTO CON CONCRETO HIDRÁULICO EN AVENIDA XIII SECTOR CALICHE</t>
  </si>
  <si>
    <t>61205 02 25 11.- EQUIPAMIENTO</t>
  </si>
  <si>
    <t>13 CP FISMDF</t>
  </si>
  <si>
    <t>CONSTRUCCIÓN DE TECHADO EN ESC. PRIM.  DE EJIDO EL CHORIZO</t>
  </si>
  <si>
    <t>CONSTRUCCIÓN DE LÍNEA DE CONDUCCIÓN DE 6" DIAM EN COL. RANCHITOS EN CALLE TERCERA ENTRE AVENIDA 3 Y F</t>
  </si>
  <si>
    <t>CONSTRUCCIÓN DE TANQUE ELEVADO EN VICAM PUEBLO</t>
  </si>
  <si>
    <t>CONSTRUCCIÓN DE PAVIMENTO CON CONCRETO HIDRÁULICO E INFRAESTRUCTURA HIDRÁULICA Y SANITARIA EN CALLE 23 ENTRE AVENIDA XVII Y XVIII COL. CENTRO; CONSTRUCCIÓN DE PAVIMENTO CON CONCRETO HIDRÁULICO E INFRAESTRUCTURA HIDRÁULICA Y SANITARIA EN CALLE 22 ENTRE AVENIDA XVII HASTA TOPAR CON PROPIEDAD EN COL. CENTRO;  CONSTRUCCIÓN DE PAVIMENTO CON CONCRETO HIDRÁULICO E INFRAESTRUCTURA HIDRÁULICA Y SANITARIA EN AVENIDA XVIII ENTRE CALLE 22 Y CALLEJON SIN NOMBRE EN COL. CENTRO</t>
  </si>
  <si>
    <t>SUBTOTAL 61205 02 25 11</t>
  </si>
  <si>
    <t>07 CP FISM</t>
  </si>
  <si>
    <t>02 CP FISM</t>
  </si>
  <si>
    <t>08 CP FISM</t>
  </si>
  <si>
    <t>03 CP FISM</t>
  </si>
  <si>
    <t>14 CP FISM</t>
  </si>
  <si>
    <t>15 CP FISM</t>
  </si>
  <si>
    <t>SUBTOTAL 61422 02 25 11</t>
  </si>
  <si>
    <t>05 CP FISM</t>
  </si>
  <si>
    <t>09 CP FISM</t>
  </si>
  <si>
    <t>10 CP FISM</t>
  </si>
  <si>
    <t>61102 02 25 11.- CONSTRUCCIÓN Y AMPLIACIÓN</t>
  </si>
  <si>
    <t>16 CP FISMDF</t>
  </si>
  <si>
    <t>CONSTRUCCIÓN DE 4 CUARTOS DIGNOS EN LA COL. HUMBERTO GUTIERREZ, 2 CUARTOS EN LA COL. 23 DE MARZO Y 2 CUARTOS EN LA COL. 18 DE NOVIEMBRE</t>
  </si>
  <si>
    <t>11 Y 12 CP FISMDF</t>
  </si>
  <si>
    <t>CONSTRUCCIÓN DE ESTRUCTURA PARA INSTALACIÓN DE TANQUE ELEVADO  EN VICAM SWITCH Y REHABILITACIÓN DE RED DE ALCANTARILLADO Y REHABILITACIÓN DE POZOS DE VISITA EN POTAM</t>
  </si>
  <si>
    <t>22 CP FISMDF</t>
  </si>
  <si>
    <t>CONSTRUCCIÓN DE 15 CUARTOS EN: LAS GUASIMAS, GOLONDRINAS, SAN VICENTE, FÁTIMA, HUMBERTO GUTIERREZ  Y 1 TECHO DIGNO EN COL. SAN VICENTE</t>
  </si>
  <si>
    <t>21 CP FISMDF</t>
  </si>
  <si>
    <t>CONSTRUCCIÓN DE RED DE DRENAJE EN CALLE SIN NOMBRE II ETAPA EN LA COL. POPULAR Y CONSTRUCCIÓN DE REBOMBEO DE AGUAS NEGRAS EN COL. RASTRO PLAYA</t>
  </si>
  <si>
    <t>17 CP FISMDF</t>
  </si>
  <si>
    <t>18 CP FISMDF</t>
  </si>
  <si>
    <t>20 CP FISMDF</t>
  </si>
  <si>
    <t>CONSTRUCCIÓN DE TUBERÍA HIDRÁULICA PARA EMISOR A PRESIÓN EN AVENIDA III DE CALLE 16 A BLVD. PEDRO G. MORENO COL. YUCATÁN</t>
  </si>
  <si>
    <t>CONSTRUCCIÓN DE RED HIDRÁULICA Y SANITARIA SECTOR ROCA FUERTE A ESPALDAS DE COMANDANCIA MUNICIPAL</t>
  </si>
  <si>
    <t>CONSTRUCCIÓN DE ESTRUCTURA DE SOPORTE PARA TANQUE ELEVADO, MONTAJE DE TANQUE EXISTENTE Y FONTANERÍA EN EJIDO NICOLÁS BRAVO</t>
  </si>
  <si>
    <t>19 CP FISMDF</t>
  </si>
  <si>
    <t>CONSTRUCCIÓN DE CABEZALES DE CONCRETO PARA LLAMADA Y SALIDA PLUVIAL DESDE GUARIDA DEL TIGRE A SECTOR CALLEJÓN DEL BURRO COL. CENTRO Y CONSTRUCCIÓN DE PAVIMENTO DE CONCRETO HIDRÁULICO EN CALLE PRIVADA BAHÍA Y CALLE PRIVADA PESCADOR EN COL. RASTRO PLAYA</t>
  </si>
  <si>
    <t>SUBTOTAL 61102 02 25 11</t>
  </si>
  <si>
    <t>23 CP FISMDF</t>
  </si>
  <si>
    <t>AMPLIACIÓN DE RED DE DRENAJE EN COLONIA LOMA LINDA</t>
  </si>
  <si>
    <t>S/N</t>
  </si>
  <si>
    <t>GASTOS INDIRECTOS (CAPITULO 30000)</t>
  </si>
  <si>
    <t>Declaramos bajo protesta de decir verdad que los estados financieros y sus notas son razonablemente correctos y son propiedad del emisor.</t>
  </si>
  <si>
    <t>Más: Ingresos recibidos por participaciones del 1º de Enero al 31 de Octubre del 2018</t>
  </si>
  <si>
    <t>Menos: Gastos efectuados del 1º de Enero al 31 de Diciembre del 2018</t>
  </si>
  <si>
    <t>Menos: Saldo en Bancos al 31 de Diciembre de 2018.</t>
  </si>
  <si>
    <t>CUENTA PUBLICA 2018</t>
  </si>
  <si>
    <t>C.P. 13</t>
  </si>
  <si>
    <t>FONDO DE APORTACIONES PARA LA INFRAESTRUCTURA SOCIAL MUNICIPAL Y DE</t>
  </si>
  <si>
    <t>LAS DEMARCACIONES TERRITORIALES DEL DISTRITO FEDERAL</t>
  </si>
  <si>
    <t>PERIODO: DEL 1° DE ENERO AL 31 DE DICIEMBRE DE 2018.</t>
  </si>
  <si>
    <t>CUENTA No. 0111414569  DE BBVA BANCOMER.</t>
  </si>
  <si>
    <t>CONCILIACION DEL SALDO DEL FAISM</t>
  </si>
  <si>
    <t>Saldo conciliado en Bancos al inicio del ejercicio 01/01/2018</t>
  </si>
  <si>
    <t>Ingresos por depósitos,intereses generados,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</si>
</sst>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164" formatCode="_(&quot;N$&quot;* #,##0.00_);_(&quot;N$&quot;* \(#,##0.00\);_(&quot;N$&quot;* &quot;-&quot;??_);_(@_)"/>
    <numFmt numFmtId="165" formatCode="#,##0.00_ ;\-#,##0.00\ "/>
    <numFmt numFmtId="166" formatCode="00"/>
    <numFmt numFmtId="167" formatCode="_(&quot;S/.&quot;\ * #,##0.00_);_(&quot;S/.&quot;\ * \(#,##0.00\);_(&quot;S/.&quot;\ * &quot;-&quot;??_);_(@_)"/>
    <numFmt numFmtId="168" formatCode="_(* #,##0.00_);_(* \(#,##0.00\);_(* &quot;-&quot;??_);_(@_)"/>
    <numFmt numFmtId="169" formatCode="_-* #,##0.00\ _$_-;\-* #,##0.00\ _$_-;_-* &quot;-&quot;??\ _$_-;_-@_-"/>
    <numFmt numFmtId="170" formatCode="0.0000%"/>
    <numFmt numFmtId="171" formatCode="#,##0.00;[Red]#,##0.0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2"/>
      <name val="Arial Narrow"/>
      <family val="2"/>
    </font>
    <font>
      <b/>
      <sz val="9"/>
      <name val="Arial Narrow"/>
      <family val="2"/>
    </font>
    <font>
      <sz val="10"/>
      <name val="Arial"/>
      <family val="2"/>
    </font>
    <font>
      <b/>
      <sz val="14"/>
      <name val="Arial Narrow"/>
      <family val="2"/>
    </font>
    <font>
      <sz val="8"/>
      <name val="Arial Narrow"/>
      <family val="2"/>
    </font>
    <font>
      <sz val="11"/>
      <color indexed="8"/>
      <name val="Arial Narrow"/>
      <family val="2"/>
    </font>
    <font>
      <sz val="9"/>
      <color indexed="8"/>
      <name val="Arial Narrow"/>
      <family val="2"/>
    </font>
    <font>
      <b/>
      <i/>
      <sz val="10"/>
      <color indexed="8"/>
      <name val="Arial Narrow"/>
      <family val="2"/>
    </font>
    <font>
      <b/>
      <sz val="11"/>
      <name val="Arial Narrow"/>
      <family val="2"/>
    </font>
    <font>
      <sz val="10"/>
      <color indexed="8"/>
      <name val="Arial Narrow"/>
      <family val="2"/>
    </font>
    <font>
      <b/>
      <sz val="9"/>
      <name val="Arial"/>
      <family val="2"/>
    </font>
    <font>
      <b/>
      <i/>
      <sz val="11"/>
      <color indexed="8"/>
      <name val="Arial Narrow"/>
      <family val="2"/>
    </font>
    <font>
      <i/>
      <sz val="8"/>
      <name val="Arial Narrow"/>
      <family val="2"/>
    </font>
    <font>
      <sz val="11"/>
      <name val="Arial Narrow"/>
      <family val="2"/>
    </font>
    <font>
      <b/>
      <i/>
      <sz val="10"/>
      <name val="Arial Narrow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2" fillId="0" borderId="0"/>
    <xf numFmtId="44" fontId="4" fillId="0" borderId="0" applyFont="0" applyFill="0" applyBorder="0" applyAlignment="0" applyProtection="0"/>
  </cellStyleXfs>
  <cellXfs count="70">
    <xf numFmtId="0" fontId="0" fillId="0" borderId="0" xfId="0"/>
    <xf numFmtId="0" fontId="7" fillId="0" borderId="3" xfId="0" applyFont="1" applyBorder="1" applyAlignment="1">
      <alignment horizontal="center" vertical="top"/>
    </xf>
    <xf numFmtId="0" fontId="5" fillId="0" borderId="0" xfId="5" applyFont="1"/>
    <xf numFmtId="0" fontId="6" fillId="0" borderId="0" xfId="5" applyFont="1" applyAlignment="1">
      <alignment horizontal="center"/>
    </xf>
    <xf numFmtId="4" fontId="13" fillId="0" borderId="3" xfId="5" applyNumberFormat="1" applyFont="1" applyBorder="1" applyAlignment="1">
      <alignment horizontal="center" vertical="top"/>
    </xf>
    <xf numFmtId="165" fontId="13" fillId="0" borderId="3" xfId="5" applyNumberFormat="1" applyFont="1" applyFill="1" applyBorder="1" applyAlignment="1">
      <alignment horizontal="center" vertical="top"/>
    </xf>
    <xf numFmtId="166" fontId="7" fillId="0" borderId="3" xfId="5" applyNumberFormat="1" applyFont="1" applyBorder="1" applyAlignment="1">
      <alignment horizontal="center" vertical="top"/>
    </xf>
    <xf numFmtId="4" fontId="7" fillId="0" borderId="3" xfId="5" applyNumberFormat="1" applyFont="1" applyBorder="1" applyAlignment="1">
      <alignment horizontal="justify" vertical="top"/>
    </xf>
    <xf numFmtId="0" fontId="2" fillId="0" borderId="0" xfId="11"/>
    <xf numFmtId="0" fontId="16" fillId="0" borderId="0" xfId="5" applyFont="1" applyAlignment="1">
      <alignment horizontal="center"/>
    </xf>
    <xf numFmtId="0" fontId="16" fillId="0" borderId="0" xfId="5" applyFont="1" applyAlignment="1"/>
    <xf numFmtId="0" fontId="17" fillId="0" borderId="0" xfId="5" applyFont="1"/>
    <xf numFmtId="0" fontId="6" fillId="0" borderId="0" xfId="5" applyFont="1"/>
    <xf numFmtId="167" fontId="7" fillId="0" borderId="0" xfId="9" applyNumberFormat="1" applyFont="1" applyAlignment="1">
      <alignment horizontal="right"/>
    </xf>
    <xf numFmtId="44" fontId="7" fillId="0" borderId="0" xfId="8" applyNumberFormat="1" applyFont="1" applyAlignment="1"/>
    <xf numFmtId="44" fontId="7" fillId="0" borderId="0" xfId="12" applyFont="1" applyAlignment="1">
      <alignment horizontal="center"/>
    </xf>
    <xf numFmtId="0" fontId="7" fillId="0" borderId="0" xfId="5" applyFont="1" applyAlignment="1">
      <alignment horizontal="right"/>
    </xf>
    <xf numFmtId="44" fontId="7" fillId="0" borderId="0" xfId="8" applyNumberFormat="1" applyFont="1" applyAlignment="1">
      <alignment horizontal="center"/>
    </xf>
    <xf numFmtId="0" fontId="9" fillId="0" borderId="0" xfId="5" applyFont="1" applyAlignment="1">
      <alignment horizontal="right"/>
    </xf>
    <xf numFmtId="168" fontId="5" fillId="0" borderId="0" xfId="8" applyNumberFormat="1" applyFont="1"/>
    <xf numFmtId="169" fontId="5" fillId="0" borderId="0" xfId="5" applyNumberFormat="1" applyFont="1"/>
    <xf numFmtId="170" fontId="8" fillId="0" borderId="3" xfId="5" applyNumberFormat="1" applyFont="1" applyFill="1" applyBorder="1" applyAlignment="1">
      <alignment horizontal="center" vertical="top"/>
    </xf>
    <xf numFmtId="0" fontId="12" fillId="0" borderId="2" xfId="5" applyFont="1" applyBorder="1" applyAlignment="1">
      <alignment horizontal="center" vertical="top"/>
    </xf>
    <xf numFmtId="4" fontId="20" fillId="0" borderId="2" xfId="5" applyNumberFormat="1" applyFont="1" applyBorder="1" applyAlignment="1">
      <alignment horizontal="left" vertical="top"/>
    </xf>
    <xf numFmtId="4" fontId="14" fillId="0" borderId="2" xfId="5" applyNumberFormat="1" applyFont="1" applyBorder="1" applyAlignment="1">
      <alignment horizontal="center"/>
    </xf>
    <xf numFmtId="171" fontId="12" fillId="0" borderId="7" xfId="5" applyNumberFormat="1" applyFont="1" applyBorder="1" applyAlignment="1">
      <alignment horizontal="center" vertical="top"/>
    </xf>
    <xf numFmtId="44" fontId="12" fillId="0" borderId="2" xfId="5" applyNumberFormat="1" applyFont="1" applyBorder="1" applyAlignment="1">
      <alignment horizontal="center" vertical="top"/>
    </xf>
    <xf numFmtId="0" fontId="4" fillId="0" borderId="0" xfId="10"/>
    <xf numFmtId="0" fontId="7" fillId="0" borderId="3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/>
    </xf>
    <xf numFmtId="4" fontId="7" fillId="0" borderId="3" xfId="0" applyNumberFormat="1" applyFont="1" applyFill="1" applyBorder="1" applyAlignment="1">
      <alignment horizontal="justify" vertical="top"/>
    </xf>
    <xf numFmtId="0" fontId="7" fillId="0" borderId="2" xfId="0" applyFont="1" applyFill="1" applyBorder="1" applyAlignment="1">
      <alignment horizontal="center" vertical="top"/>
    </xf>
    <xf numFmtId="4" fontId="7" fillId="0" borderId="2" xfId="0" applyNumberFormat="1" applyFont="1" applyFill="1" applyBorder="1" applyAlignment="1">
      <alignment horizontal="justify" vertical="top"/>
    </xf>
    <xf numFmtId="4" fontId="13" fillId="0" borderId="2" xfId="5" applyNumberFormat="1" applyFont="1" applyBorder="1" applyAlignment="1">
      <alignment horizontal="center" vertical="top"/>
    </xf>
    <xf numFmtId="165" fontId="13" fillId="0" borderId="2" xfId="5" applyNumberFormat="1" applyFont="1" applyFill="1" applyBorder="1" applyAlignment="1">
      <alignment horizontal="center" vertical="top"/>
    </xf>
    <xf numFmtId="166" fontId="7" fillId="0" borderId="2" xfId="5" applyNumberFormat="1" applyFont="1" applyBorder="1" applyAlignment="1">
      <alignment horizontal="center" vertical="top"/>
    </xf>
    <xf numFmtId="4" fontId="21" fillId="0" borderId="3" xfId="5" applyNumberFormat="1" applyFont="1" applyBorder="1" applyAlignment="1">
      <alignment horizontal="center" vertical="top"/>
    </xf>
    <xf numFmtId="4" fontId="21" fillId="0" borderId="2" xfId="5" applyNumberFormat="1" applyFont="1" applyBorder="1" applyAlignment="1">
      <alignment horizontal="center" vertical="top"/>
    </xf>
    <xf numFmtId="170" fontId="8" fillId="0" borderId="2" xfId="5" applyNumberFormat="1" applyFont="1" applyFill="1" applyBorder="1" applyAlignment="1">
      <alignment horizontal="center" vertical="top"/>
    </xf>
    <xf numFmtId="0" fontId="9" fillId="0" borderId="0" xfId="5" applyFont="1"/>
    <xf numFmtId="0" fontId="23" fillId="0" borderId="0" xfId="11" applyFont="1"/>
    <xf numFmtId="0" fontId="7" fillId="0" borderId="0" xfId="5" applyFont="1"/>
    <xf numFmtId="44" fontId="16" fillId="2" borderId="9" xfId="5" applyNumberFormat="1" applyFont="1" applyFill="1" applyBorder="1" applyAlignment="1">
      <alignment horizontal="justify" vertical="top"/>
    </xf>
    <xf numFmtId="170" fontId="16" fillId="2" borderId="9" xfId="5" applyNumberFormat="1" applyFont="1" applyFill="1" applyBorder="1" applyAlignment="1">
      <alignment horizontal="justify" vertical="top"/>
    </xf>
    <xf numFmtId="165" fontId="19" fillId="3" borderId="6" xfId="5" applyNumberFormat="1" applyFont="1" applyFill="1" applyBorder="1" applyAlignment="1">
      <alignment horizontal="center" vertical="top"/>
    </xf>
    <xf numFmtId="165" fontId="15" fillId="3" borderId="6" xfId="5" applyNumberFormat="1" applyFont="1" applyFill="1" applyBorder="1" applyAlignment="1">
      <alignment horizontal="center" vertical="top"/>
    </xf>
    <xf numFmtId="170" fontId="8" fillId="3" borderId="9" xfId="5" applyNumberFormat="1" applyFont="1" applyFill="1" applyBorder="1" applyAlignment="1">
      <alignment horizontal="center" vertical="top"/>
    </xf>
    <xf numFmtId="49" fontId="7" fillId="3" borderId="9" xfId="5" applyNumberFormat="1" applyFont="1" applyFill="1" applyBorder="1" applyAlignment="1">
      <alignment horizontal="justify" vertical="top"/>
    </xf>
    <xf numFmtId="0" fontId="22" fillId="3" borderId="9" xfId="5" applyFont="1" applyFill="1" applyBorder="1" applyAlignment="1">
      <alignment horizontal="center" vertical="top" wrapText="1"/>
    </xf>
    <xf numFmtId="165" fontId="15" fillId="3" borderId="6" xfId="5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/>
    </xf>
    <xf numFmtId="4" fontId="7" fillId="0" borderId="1" xfId="0" applyNumberFormat="1" applyFont="1" applyFill="1" applyBorder="1" applyAlignment="1">
      <alignment horizontal="justify" vertical="top"/>
    </xf>
    <xf numFmtId="165" fontId="13" fillId="0" borderId="1" xfId="5" applyNumberFormat="1" applyFont="1" applyFill="1" applyBorder="1" applyAlignment="1">
      <alignment horizontal="center" vertical="top"/>
    </xf>
    <xf numFmtId="170" fontId="8" fillId="0" borderId="1" xfId="5" applyNumberFormat="1" applyFont="1" applyFill="1" applyBorder="1" applyAlignment="1">
      <alignment horizontal="center" vertical="top"/>
    </xf>
    <xf numFmtId="49" fontId="7" fillId="3" borderId="2" xfId="5" applyNumberFormat="1" applyFont="1" applyFill="1" applyBorder="1" applyAlignment="1">
      <alignment horizontal="justify" vertical="top"/>
    </xf>
    <xf numFmtId="0" fontId="22" fillId="3" borderId="2" xfId="5" applyFont="1" applyFill="1" applyBorder="1" applyAlignment="1">
      <alignment horizontal="center" vertical="top" wrapText="1"/>
    </xf>
    <xf numFmtId="165" fontId="19" fillId="3" borderId="8" xfId="5" applyNumberFormat="1" applyFont="1" applyFill="1" applyBorder="1" applyAlignment="1">
      <alignment horizontal="center" vertical="top"/>
    </xf>
    <xf numFmtId="0" fontId="20" fillId="0" borderId="0" xfId="5" applyFont="1" applyAlignment="1"/>
    <xf numFmtId="0" fontId="1" fillId="0" borderId="0" xfId="11" applyFont="1"/>
    <xf numFmtId="165" fontId="19" fillId="3" borderId="9" xfId="5" applyNumberFormat="1" applyFont="1" applyFill="1" applyBorder="1" applyAlignment="1">
      <alignment horizontal="center" vertical="top"/>
    </xf>
    <xf numFmtId="0" fontId="22" fillId="2" borderId="1" xfId="5" applyFont="1" applyFill="1" applyBorder="1" applyAlignment="1">
      <alignment horizontal="center" vertical="center" wrapText="1"/>
    </xf>
    <xf numFmtId="0" fontId="22" fillId="2" borderId="2" xfId="5" applyFont="1" applyFill="1" applyBorder="1" applyAlignment="1">
      <alignment horizontal="center" vertical="center" wrapText="1"/>
    </xf>
    <xf numFmtId="0" fontId="9" fillId="2" borderId="5" xfId="5" applyFont="1" applyFill="1" applyBorder="1" applyAlignment="1">
      <alignment horizontal="right" vertical="top"/>
    </xf>
    <xf numFmtId="0" fontId="9" fillId="2" borderId="6" xfId="5" applyFont="1" applyFill="1" applyBorder="1" applyAlignment="1">
      <alignment horizontal="right" vertical="top"/>
    </xf>
    <xf numFmtId="0" fontId="11" fillId="0" borderId="0" xfId="5" applyFont="1" applyAlignment="1">
      <alignment horizontal="center"/>
    </xf>
    <xf numFmtId="0" fontId="8" fillId="0" borderId="0" xfId="5" applyFont="1" applyAlignment="1">
      <alignment horizontal="center"/>
    </xf>
    <xf numFmtId="0" fontId="18" fillId="0" borderId="0" xfId="5" applyFont="1" applyAlignment="1">
      <alignment horizontal="left"/>
    </xf>
    <xf numFmtId="0" fontId="9" fillId="0" borderId="0" xfId="5" applyFont="1" applyAlignment="1">
      <alignment horizontal="left"/>
    </xf>
    <xf numFmtId="0" fontId="22" fillId="2" borderId="4" xfId="5" applyFont="1" applyFill="1" applyBorder="1" applyAlignment="1">
      <alignment horizontal="center" vertical="center"/>
    </xf>
    <xf numFmtId="0" fontId="22" fillId="2" borderId="7" xfId="5" applyFont="1" applyFill="1" applyBorder="1" applyAlignment="1">
      <alignment horizontal="center" vertical="center"/>
    </xf>
  </cellXfs>
  <cellStyles count="13">
    <cellStyle name="Millares_Hoja1" xfId="8"/>
    <cellStyle name="Moneda 2" xfId="12"/>
    <cellStyle name="Moneda_Hoja1" xfId="9"/>
    <cellStyle name="Normal" xfId="0" builtinId="0"/>
    <cellStyle name="Normal 2" xfId="2"/>
    <cellStyle name="Normal 2 2" xfId="3"/>
    <cellStyle name="Normal 2 3" xfId="5"/>
    <cellStyle name="Normal 3" xfId="4"/>
    <cellStyle name="Normal 4" xfId="7"/>
    <cellStyle name="Normal 4 2" xfId="11"/>
    <cellStyle name="Normal_Hoja1" xfId="10"/>
    <cellStyle name="Porcentual 2" xfId="1"/>
    <cellStyle name="Porcentual 2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61</xdr:row>
      <xdr:rowOff>38100</xdr:rowOff>
    </xdr:from>
    <xdr:to>
      <xdr:col>1</xdr:col>
      <xdr:colOff>1662595</xdr:colOff>
      <xdr:row>64</xdr:row>
      <xdr:rowOff>137160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0" y="22837140"/>
          <a:ext cx="244745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 DESSENS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1</xdr:col>
      <xdr:colOff>1177787</xdr:colOff>
      <xdr:row>61</xdr:row>
      <xdr:rowOff>38100</xdr:rowOff>
    </xdr:from>
    <xdr:to>
      <xdr:col>3</xdr:col>
      <xdr:colOff>502920</xdr:colOff>
      <xdr:row>64</xdr:row>
      <xdr:rowOff>38100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1962647" y="22837140"/>
          <a:ext cx="3371353" cy="548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CELIDA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BOTELLO NAVARRO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</a:t>
          </a: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 MUNICIPAL</a:t>
          </a:r>
        </a:p>
      </xdr:txBody>
    </xdr:sp>
    <xdr:clientData/>
  </xdr:twoCellAnchor>
  <xdr:twoCellAnchor>
    <xdr:from>
      <xdr:col>3</xdr:col>
      <xdr:colOff>53339</xdr:colOff>
      <xdr:row>61</xdr:row>
      <xdr:rowOff>38100</xdr:rowOff>
    </xdr:from>
    <xdr:to>
      <xdr:col>5</xdr:col>
      <xdr:colOff>548640</xdr:colOff>
      <xdr:row>64</xdr:row>
      <xdr:rowOff>45720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4884419" y="22837140"/>
          <a:ext cx="2926081" cy="55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ARQ. LUIS ENRIQUE FERNÁNDEZ CACHEUX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tabSelected="1" topLeftCell="A52" workbookViewId="0">
      <selection activeCell="B73" sqref="B73"/>
    </sheetView>
  </sheetViews>
  <sheetFormatPr baseColWidth="10" defaultColWidth="11.42578125" defaultRowHeight="15" x14ac:dyDescent="0.25"/>
  <cols>
    <col min="1" max="1" width="11.42578125" style="8"/>
    <col min="2" max="2" width="39.7109375" style="8" customWidth="1"/>
    <col min="3" max="4" width="19.28515625" style="8" customWidth="1"/>
    <col min="5" max="5" width="16.140625" style="8" customWidth="1"/>
    <col min="6" max="6" width="10.7109375" style="8" customWidth="1"/>
    <col min="7" max="16384" width="11.42578125" style="8"/>
  </cols>
  <sheetData>
    <row r="1" spans="1:8" ht="18" x14ac:dyDescent="0.25">
      <c r="A1" s="64" t="s">
        <v>71</v>
      </c>
      <c r="B1" s="64"/>
      <c r="C1" s="64"/>
      <c r="D1" s="64"/>
      <c r="E1" s="64"/>
      <c r="F1" s="64"/>
      <c r="G1" s="2"/>
      <c r="H1" s="2"/>
    </row>
    <row r="2" spans="1:8" ht="15.75" x14ac:dyDescent="0.25">
      <c r="A2" s="65" t="s">
        <v>2</v>
      </c>
      <c r="B2" s="65"/>
      <c r="C2" s="65"/>
      <c r="D2" s="65"/>
      <c r="E2" s="65"/>
      <c r="F2" s="65"/>
      <c r="G2" s="2"/>
      <c r="H2" s="2"/>
    </row>
    <row r="3" spans="1:8" ht="15.75" x14ac:dyDescent="0.25">
      <c r="A3" s="65" t="s">
        <v>73</v>
      </c>
      <c r="B3" s="65"/>
      <c r="C3" s="65"/>
      <c r="D3" s="65"/>
      <c r="E3" s="65"/>
      <c r="F3" s="65"/>
      <c r="G3" s="2"/>
      <c r="H3" s="2"/>
    </row>
    <row r="4" spans="1:8" ht="15.75" x14ac:dyDescent="0.25">
      <c r="A4" s="65" t="s">
        <v>74</v>
      </c>
      <c r="B4" s="65"/>
      <c r="C4" s="65"/>
      <c r="D4" s="65"/>
      <c r="E4" s="65"/>
      <c r="F4" s="65"/>
      <c r="G4" s="2"/>
      <c r="H4" s="2"/>
    </row>
    <row r="5" spans="1:8" ht="16.5" x14ac:dyDescent="0.3">
      <c r="A5" s="2"/>
      <c r="B5" s="2"/>
      <c r="C5" s="2"/>
      <c r="D5" s="2"/>
      <c r="E5" s="9"/>
      <c r="F5" s="3" t="s">
        <v>72</v>
      </c>
      <c r="G5" s="10"/>
      <c r="H5" s="2"/>
    </row>
    <row r="6" spans="1:8" x14ac:dyDescent="0.25">
      <c r="A6" s="12" t="s">
        <v>1</v>
      </c>
      <c r="B6" s="2"/>
      <c r="C6" s="66"/>
      <c r="D6" s="66"/>
      <c r="E6" s="66"/>
      <c r="F6" s="11"/>
      <c r="G6" s="2"/>
      <c r="H6" s="2"/>
    </row>
    <row r="7" spans="1:8" ht="16.5" x14ac:dyDescent="0.3">
      <c r="A7" s="12" t="s">
        <v>75</v>
      </c>
      <c r="B7" s="2"/>
      <c r="C7" s="12"/>
      <c r="D7" s="2"/>
      <c r="E7" s="9"/>
      <c r="F7" s="11"/>
      <c r="G7" s="2"/>
      <c r="H7" s="2"/>
    </row>
    <row r="8" spans="1:8" ht="16.5" x14ac:dyDescent="0.3">
      <c r="A8" s="39" t="s">
        <v>76</v>
      </c>
      <c r="B8" s="2"/>
      <c r="C8" s="12"/>
      <c r="D8" s="2"/>
      <c r="E8" s="9"/>
      <c r="F8" s="11"/>
      <c r="G8" s="2"/>
      <c r="H8" s="2"/>
    </row>
    <row r="9" spans="1:8" ht="16.5" x14ac:dyDescent="0.3">
      <c r="A9" s="39" t="s">
        <v>77</v>
      </c>
      <c r="B9" s="2"/>
      <c r="C9" s="12"/>
      <c r="D9" s="2"/>
      <c r="E9" s="9"/>
      <c r="F9" s="11"/>
      <c r="G9" s="2"/>
      <c r="H9" s="2"/>
    </row>
    <row r="10" spans="1:8" x14ac:dyDescent="0.25">
      <c r="A10" s="41" t="s">
        <v>78</v>
      </c>
      <c r="B10" s="41"/>
      <c r="C10" s="13"/>
      <c r="D10" s="14"/>
      <c r="E10" s="15">
        <v>0</v>
      </c>
      <c r="F10" s="2"/>
      <c r="G10" s="2"/>
      <c r="H10" s="2"/>
    </row>
    <row r="11" spans="1:8" x14ac:dyDescent="0.25">
      <c r="A11" s="41" t="s">
        <v>68</v>
      </c>
      <c r="B11" s="41"/>
      <c r="C11" s="16"/>
      <c r="D11" s="14"/>
      <c r="E11" s="17">
        <v>37479694</v>
      </c>
      <c r="F11" s="11"/>
      <c r="G11" s="2"/>
      <c r="H11" s="2"/>
    </row>
    <row r="12" spans="1:8" x14ac:dyDescent="0.25">
      <c r="A12" s="41" t="s">
        <v>79</v>
      </c>
      <c r="B12" s="41"/>
      <c r="C12" s="16"/>
      <c r="D12" s="14"/>
      <c r="E12" s="17">
        <v>1611.28</v>
      </c>
      <c r="F12" s="11"/>
      <c r="G12" s="2"/>
      <c r="H12" s="2"/>
    </row>
    <row r="13" spans="1:8" x14ac:dyDescent="0.25">
      <c r="A13" s="41" t="s">
        <v>69</v>
      </c>
      <c r="B13" s="41"/>
      <c r="C13" s="16"/>
      <c r="D13" s="14"/>
      <c r="E13" s="17">
        <v>37479692.939999998</v>
      </c>
      <c r="F13" s="11"/>
      <c r="G13" s="2"/>
      <c r="H13" s="2"/>
    </row>
    <row r="14" spans="1:8" x14ac:dyDescent="0.25">
      <c r="A14" s="67" t="s">
        <v>3</v>
      </c>
      <c r="B14" s="67"/>
      <c r="C14" s="18"/>
      <c r="D14" s="14"/>
      <c r="E14" s="17">
        <f>E10+E11+E12-E13</f>
        <v>1612.3400000035763</v>
      </c>
      <c r="F14" s="11"/>
      <c r="G14" s="2"/>
      <c r="H14" s="19"/>
    </row>
    <row r="15" spans="1:8" x14ac:dyDescent="0.25">
      <c r="A15" s="41" t="s">
        <v>70</v>
      </c>
      <c r="B15" s="41"/>
      <c r="C15" s="16"/>
      <c r="D15" s="14"/>
      <c r="E15" s="17">
        <v>769137.05</v>
      </c>
      <c r="F15" s="11"/>
      <c r="G15" s="2"/>
      <c r="H15" s="19"/>
    </row>
    <row r="16" spans="1:8" x14ac:dyDescent="0.25">
      <c r="A16" s="39" t="s">
        <v>4</v>
      </c>
      <c r="B16" s="41"/>
      <c r="C16" s="18"/>
      <c r="D16" s="14"/>
      <c r="E16" s="17">
        <f>E14-E15</f>
        <v>-767524.70999999647</v>
      </c>
      <c r="F16" s="11"/>
      <c r="G16" s="2"/>
      <c r="H16" s="19"/>
    </row>
    <row r="17" spans="1:8" s="40" customFormat="1" ht="15.75" thickBot="1" x14ac:dyDescent="0.3">
      <c r="A17" s="2"/>
      <c r="B17" s="2"/>
      <c r="C17" s="2"/>
      <c r="D17" s="2"/>
      <c r="E17" s="2"/>
      <c r="F17" s="2"/>
      <c r="G17" s="2"/>
      <c r="H17" s="19"/>
    </row>
    <row r="18" spans="1:8" ht="24" customHeight="1" x14ac:dyDescent="0.25">
      <c r="A18" s="60" t="s">
        <v>5</v>
      </c>
      <c r="B18" s="60" t="s">
        <v>6</v>
      </c>
      <c r="C18" s="60" t="s">
        <v>7</v>
      </c>
      <c r="D18" s="60" t="s">
        <v>8</v>
      </c>
      <c r="E18" s="68" t="s">
        <v>9</v>
      </c>
      <c r="F18" s="60" t="s">
        <v>10</v>
      </c>
      <c r="G18" s="2"/>
      <c r="H18" s="19"/>
    </row>
    <row r="19" spans="1:8" ht="24" customHeight="1" thickBot="1" x14ac:dyDescent="0.3">
      <c r="A19" s="61"/>
      <c r="B19" s="61"/>
      <c r="C19" s="61"/>
      <c r="D19" s="61"/>
      <c r="E19" s="69"/>
      <c r="F19" s="61"/>
      <c r="G19" s="2"/>
      <c r="H19" s="20"/>
    </row>
    <row r="20" spans="1:8" ht="24" customHeight="1" thickBot="1" x14ac:dyDescent="0.3">
      <c r="A20" s="59"/>
      <c r="B20" s="45" t="s">
        <v>45</v>
      </c>
      <c r="C20" s="44"/>
      <c r="D20" s="44"/>
      <c r="E20" s="44"/>
      <c r="F20" s="46">
        <f>(D23*100%)/37379694</f>
        <v>5.941987459822437E-2</v>
      </c>
      <c r="G20" s="2"/>
      <c r="H20" s="20"/>
    </row>
    <row r="21" spans="1:8" ht="54" x14ac:dyDescent="0.25">
      <c r="A21" s="29" t="s">
        <v>46</v>
      </c>
      <c r="B21" s="30" t="s">
        <v>47</v>
      </c>
      <c r="C21" s="36">
        <v>761103.76</v>
      </c>
      <c r="D21" s="5">
        <v>761103.76</v>
      </c>
      <c r="E21" s="5">
        <f>(C21-D21)</f>
        <v>0</v>
      </c>
      <c r="F21" s="21"/>
      <c r="G21" s="2"/>
      <c r="H21" s="20"/>
    </row>
    <row r="22" spans="1:8" ht="54.75" thickBot="1" x14ac:dyDescent="0.3">
      <c r="A22" s="29" t="s">
        <v>50</v>
      </c>
      <c r="B22" s="30" t="s">
        <v>51</v>
      </c>
      <c r="C22" s="36">
        <v>1459992.97</v>
      </c>
      <c r="D22" s="5">
        <v>1459992.97</v>
      </c>
      <c r="E22" s="5">
        <f>(C22-D22)</f>
        <v>0</v>
      </c>
      <c r="F22" s="21"/>
      <c r="G22" s="2"/>
      <c r="H22" s="20"/>
    </row>
    <row r="23" spans="1:8" ht="24" customHeight="1" thickBot="1" x14ac:dyDescent="0.3">
      <c r="A23" s="47"/>
      <c r="B23" s="48" t="s">
        <v>62</v>
      </c>
      <c r="C23" s="44">
        <f>SUM(C21:C22)</f>
        <v>2221096.73</v>
      </c>
      <c r="D23" s="44">
        <f>SUM(D21:D22)</f>
        <v>2221096.73</v>
      </c>
      <c r="E23" s="44">
        <f>SUM(E21:E22)</f>
        <v>0</v>
      </c>
      <c r="F23" s="21"/>
      <c r="G23" s="2"/>
      <c r="H23" s="20"/>
    </row>
    <row r="24" spans="1:8" ht="24" customHeight="1" thickBot="1" x14ac:dyDescent="0.3">
      <c r="A24" s="59"/>
      <c r="B24" s="45" t="s">
        <v>28</v>
      </c>
      <c r="C24" s="44"/>
      <c r="D24" s="44"/>
      <c r="E24" s="44"/>
      <c r="F24" s="46">
        <f>(D26*100%)/37379694</f>
        <v>1.3188979021604617E-2</v>
      </c>
      <c r="G24" s="2"/>
      <c r="H24" s="20"/>
    </row>
    <row r="25" spans="1:8" ht="32.25" customHeight="1" thickBot="1" x14ac:dyDescent="0.3">
      <c r="A25" s="29" t="s">
        <v>29</v>
      </c>
      <c r="B25" s="30" t="s">
        <v>30</v>
      </c>
      <c r="C25" s="5">
        <v>493000</v>
      </c>
      <c r="D25" s="5">
        <v>493000</v>
      </c>
      <c r="E25" s="5">
        <f>(C25-D25)</f>
        <v>0</v>
      </c>
      <c r="F25" s="21"/>
      <c r="G25" s="2"/>
      <c r="H25" s="20"/>
    </row>
    <row r="26" spans="1:8" ht="24" customHeight="1" thickBot="1" x14ac:dyDescent="0.3">
      <c r="A26" s="47"/>
      <c r="B26" s="48" t="s">
        <v>34</v>
      </c>
      <c r="C26" s="44">
        <f>SUM(C24:C25)</f>
        <v>493000</v>
      </c>
      <c r="D26" s="44">
        <f>SUM(D24:D25)</f>
        <v>493000</v>
      </c>
      <c r="E26" s="44">
        <f>SUM(E24:E25)</f>
        <v>0</v>
      </c>
      <c r="F26" s="21"/>
      <c r="G26" s="2"/>
      <c r="H26" s="20"/>
    </row>
    <row r="27" spans="1:8" ht="30" customHeight="1" thickBot="1" x14ac:dyDescent="0.3">
      <c r="A27" s="59"/>
      <c r="B27" s="49" t="s">
        <v>17</v>
      </c>
      <c r="C27" s="44"/>
      <c r="D27" s="44"/>
      <c r="E27" s="44"/>
      <c r="F27" s="46">
        <f>(D34*100%)/37379694</f>
        <v>0.43718873969380273</v>
      </c>
      <c r="G27" s="2"/>
      <c r="H27" s="20"/>
    </row>
    <row r="28" spans="1:8" ht="36" customHeight="1" x14ac:dyDescent="0.25">
      <c r="A28" s="29" t="s">
        <v>11</v>
      </c>
      <c r="B28" s="30" t="s">
        <v>12</v>
      </c>
      <c r="C28" s="36">
        <v>1135245.97</v>
      </c>
      <c r="D28" s="5">
        <v>1135245.97</v>
      </c>
      <c r="E28" s="5">
        <f t="shared" ref="E28:E33" si="0">(C28-D28)</f>
        <v>0</v>
      </c>
      <c r="F28" s="21"/>
      <c r="G28" s="2"/>
      <c r="H28" s="20"/>
    </row>
    <row r="29" spans="1:8" ht="46.5" customHeight="1" x14ac:dyDescent="0.25">
      <c r="A29" s="29" t="s">
        <v>35</v>
      </c>
      <c r="B29" s="30" t="s">
        <v>21</v>
      </c>
      <c r="C29" s="5">
        <v>12218799.99</v>
      </c>
      <c r="D29" s="5">
        <v>12218799.99</v>
      </c>
      <c r="E29" s="5">
        <f t="shared" si="0"/>
        <v>0</v>
      </c>
      <c r="F29" s="21"/>
      <c r="G29" s="2"/>
      <c r="H29" s="20"/>
    </row>
    <row r="30" spans="1:8" ht="36" customHeight="1" x14ac:dyDescent="0.25">
      <c r="A30" s="29" t="s">
        <v>36</v>
      </c>
      <c r="B30" s="30" t="s">
        <v>22</v>
      </c>
      <c r="C30" s="36">
        <v>344248.87</v>
      </c>
      <c r="D30" s="5">
        <v>344248.87</v>
      </c>
      <c r="E30" s="5">
        <f t="shared" si="0"/>
        <v>0</v>
      </c>
      <c r="F30" s="21"/>
      <c r="G30" s="2"/>
      <c r="H30" s="20"/>
    </row>
    <row r="31" spans="1:8" ht="44.25" customHeight="1" x14ac:dyDescent="0.25">
      <c r="A31" s="6" t="s">
        <v>37</v>
      </c>
      <c r="B31" s="7" t="s">
        <v>26</v>
      </c>
      <c r="C31" s="36">
        <v>1794589.32</v>
      </c>
      <c r="D31" s="5">
        <v>1794589.32</v>
      </c>
      <c r="E31" s="5">
        <f t="shared" si="0"/>
        <v>0</v>
      </c>
      <c r="F31" s="21"/>
      <c r="G31" s="2"/>
      <c r="H31" s="20"/>
    </row>
    <row r="32" spans="1:8" ht="57" customHeight="1" x14ac:dyDescent="0.25">
      <c r="A32" s="29" t="s">
        <v>52</v>
      </c>
      <c r="B32" s="30" t="s">
        <v>53</v>
      </c>
      <c r="C32" s="5">
        <v>780941.41999999993</v>
      </c>
      <c r="D32" s="5">
        <v>780941.41999999993</v>
      </c>
      <c r="E32" s="5">
        <f t="shared" si="0"/>
        <v>0</v>
      </c>
      <c r="F32" s="21"/>
      <c r="G32" s="2"/>
      <c r="H32" s="20"/>
    </row>
    <row r="33" spans="1:8" ht="36" customHeight="1" thickBot="1" x14ac:dyDescent="0.3">
      <c r="A33" s="29" t="s">
        <v>63</v>
      </c>
      <c r="B33" s="30" t="s">
        <v>64</v>
      </c>
      <c r="C33" s="36">
        <v>68155.740000000005</v>
      </c>
      <c r="D33" s="5">
        <v>68155.740000000005</v>
      </c>
      <c r="E33" s="5">
        <f t="shared" si="0"/>
        <v>0</v>
      </c>
      <c r="F33" s="21"/>
      <c r="G33" s="2"/>
      <c r="H33" s="20"/>
    </row>
    <row r="34" spans="1:8" ht="24" customHeight="1" thickBot="1" x14ac:dyDescent="0.3">
      <c r="A34" s="47"/>
      <c r="B34" s="48" t="s">
        <v>18</v>
      </c>
      <c r="C34" s="44">
        <f>SUM(C28:C33)</f>
        <v>16341981.310000001</v>
      </c>
      <c r="D34" s="44">
        <f>SUM(D28:D33)</f>
        <v>16341981.310000001</v>
      </c>
      <c r="E34" s="44">
        <f>SUM(E28:E33)</f>
        <v>0</v>
      </c>
      <c r="F34" s="21"/>
      <c r="G34" s="2"/>
      <c r="H34" s="20"/>
    </row>
    <row r="35" spans="1:8" ht="29.25" customHeight="1" thickBot="1" x14ac:dyDescent="0.3">
      <c r="A35" s="59"/>
      <c r="B35" s="49" t="s">
        <v>19</v>
      </c>
      <c r="C35" s="44"/>
      <c r="D35" s="44"/>
      <c r="E35" s="44"/>
      <c r="F35" s="46">
        <f>(D45*100%)/37379694</f>
        <v>0.29948553377670772</v>
      </c>
      <c r="G35" s="2"/>
      <c r="H35" s="20"/>
    </row>
    <row r="36" spans="1:8" ht="40.5" x14ac:dyDescent="0.25">
      <c r="A36" s="50" t="s">
        <v>13</v>
      </c>
      <c r="B36" s="51" t="s">
        <v>15</v>
      </c>
      <c r="C36" s="52">
        <v>926731.1100000001</v>
      </c>
      <c r="D36" s="52">
        <v>926731.1100000001</v>
      </c>
      <c r="E36" s="52">
        <f t="shared" ref="E36:E44" si="1">(C36-D36)</f>
        <v>0</v>
      </c>
      <c r="F36" s="53"/>
      <c r="G36" s="2"/>
      <c r="H36" s="20"/>
    </row>
    <row r="37" spans="1:8" ht="68.25" thickBot="1" x14ac:dyDescent="0.3">
      <c r="A37" s="31" t="s">
        <v>14</v>
      </c>
      <c r="B37" s="32" t="s">
        <v>16</v>
      </c>
      <c r="C37" s="34">
        <v>927216.16999999993</v>
      </c>
      <c r="D37" s="34">
        <v>927216.16999999993</v>
      </c>
      <c r="E37" s="34">
        <f t="shared" si="1"/>
        <v>0</v>
      </c>
      <c r="F37" s="38"/>
      <c r="G37" s="2"/>
      <c r="H37" s="20"/>
    </row>
    <row r="38" spans="1:8" ht="94.5" x14ac:dyDescent="0.25">
      <c r="A38" s="29" t="s">
        <v>38</v>
      </c>
      <c r="B38" s="30" t="s">
        <v>23</v>
      </c>
      <c r="C38" s="5">
        <v>929454.63</v>
      </c>
      <c r="D38" s="5">
        <v>929454.63</v>
      </c>
      <c r="E38" s="5">
        <f t="shared" si="1"/>
        <v>0</v>
      </c>
      <c r="F38" s="21"/>
      <c r="G38" s="2"/>
      <c r="H38" s="20"/>
    </row>
    <row r="39" spans="1:8" ht="67.5" x14ac:dyDescent="0.25">
      <c r="A39" s="28" t="s">
        <v>48</v>
      </c>
      <c r="B39" s="30" t="s">
        <v>49</v>
      </c>
      <c r="C39" s="5">
        <v>894313.6</v>
      </c>
      <c r="D39" s="5">
        <v>894313.6</v>
      </c>
      <c r="E39" s="5">
        <f t="shared" si="1"/>
        <v>0</v>
      </c>
      <c r="F39" s="21"/>
      <c r="G39" s="2"/>
      <c r="H39" s="20"/>
    </row>
    <row r="40" spans="1:8" ht="27" x14ac:dyDescent="0.25">
      <c r="A40" s="29" t="s">
        <v>39</v>
      </c>
      <c r="B40" s="30" t="s">
        <v>32</v>
      </c>
      <c r="C40" s="5">
        <v>902479.99</v>
      </c>
      <c r="D40" s="5">
        <v>902479.99</v>
      </c>
      <c r="E40" s="5">
        <f t="shared" si="1"/>
        <v>0</v>
      </c>
      <c r="F40" s="21"/>
      <c r="G40" s="2"/>
      <c r="H40" s="20"/>
    </row>
    <row r="41" spans="1:8" ht="40.5" x14ac:dyDescent="0.25">
      <c r="A41" s="29" t="s">
        <v>40</v>
      </c>
      <c r="B41" s="30" t="s">
        <v>31</v>
      </c>
      <c r="C41" s="5">
        <v>882241.69000000006</v>
      </c>
      <c r="D41" s="5">
        <v>882241.69000000006</v>
      </c>
      <c r="E41" s="5">
        <f t="shared" si="1"/>
        <v>0</v>
      </c>
      <c r="F41" s="21"/>
      <c r="G41" s="2"/>
      <c r="H41" s="20"/>
    </row>
    <row r="42" spans="1:8" ht="40.5" x14ac:dyDescent="0.25">
      <c r="A42" s="29" t="s">
        <v>54</v>
      </c>
      <c r="B42" s="30" t="s">
        <v>57</v>
      </c>
      <c r="C42" s="5">
        <v>3484608.92</v>
      </c>
      <c r="D42" s="5">
        <v>3484608.92</v>
      </c>
      <c r="E42" s="5">
        <f t="shared" si="1"/>
        <v>0</v>
      </c>
      <c r="F42" s="21"/>
      <c r="G42" s="2"/>
      <c r="H42" s="20"/>
    </row>
    <row r="43" spans="1:8" ht="40.5" x14ac:dyDescent="0.25">
      <c r="A43" s="29" t="s">
        <v>55</v>
      </c>
      <c r="B43" s="30" t="s">
        <v>58</v>
      </c>
      <c r="C43" s="5">
        <v>1596681.7</v>
      </c>
      <c r="D43" s="5">
        <v>1596681.7</v>
      </c>
      <c r="E43" s="5">
        <f t="shared" si="1"/>
        <v>0</v>
      </c>
      <c r="F43" s="21"/>
      <c r="G43" s="2"/>
      <c r="H43" s="20"/>
    </row>
    <row r="44" spans="1:8" ht="54.75" thickBot="1" x14ac:dyDescent="0.3">
      <c r="A44" s="29" t="s">
        <v>56</v>
      </c>
      <c r="B44" s="30" t="s">
        <v>59</v>
      </c>
      <c r="C44" s="36">
        <v>650949.80000000005</v>
      </c>
      <c r="D44" s="5">
        <v>650949.80000000005</v>
      </c>
      <c r="E44" s="5">
        <f t="shared" si="1"/>
        <v>0</v>
      </c>
      <c r="F44" s="21"/>
      <c r="G44" s="2"/>
      <c r="H44" s="20"/>
    </row>
    <row r="45" spans="1:8" ht="17.25" thickBot="1" x14ac:dyDescent="0.3">
      <c r="A45" s="47"/>
      <c r="B45" s="48" t="s">
        <v>20</v>
      </c>
      <c r="C45" s="44">
        <f>SUM(C36:C44)</f>
        <v>11194677.609999999</v>
      </c>
      <c r="D45" s="44">
        <f>SUM(D36:D44)</f>
        <v>11194677.609999999</v>
      </c>
      <c r="E45" s="44">
        <f>SUM(E36:E44)</f>
        <v>0</v>
      </c>
      <c r="F45" s="21"/>
      <c r="G45" s="2"/>
      <c r="H45" s="20"/>
    </row>
    <row r="46" spans="1:8" ht="31.5" customHeight="1" thickBot="1" x14ac:dyDescent="0.3">
      <c r="A46" s="59"/>
      <c r="B46" s="49" t="s">
        <v>24</v>
      </c>
      <c r="C46" s="44"/>
      <c r="D46" s="44"/>
      <c r="E46" s="44"/>
      <c r="F46" s="46">
        <f>(D51*100%)/37379694</f>
        <v>0.19071687237461066</v>
      </c>
      <c r="G46" s="2"/>
      <c r="H46" s="20"/>
    </row>
    <row r="47" spans="1:8" ht="67.5" x14ac:dyDescent="0.25">
      <c r="A47" s="1" t="s">
        <v>42</v>
      </c>
      <c r="B47" s="30" t="s">
        <v>25</v>
      </c>
      <c r="C47" s="36">
        <v>978042.54</v>
      </c>
      <c r="D47" s="4">
        <v>978042.54</v>
      </c>
      <c r="E47" s="5">
        <f t="shared" ref="E47:E50" si="2">(C47-D47)</f>
        <v>0</v>
      </c>
      <c r="F47" s="21"/>
      <c r="G47" s="2"/>
      <c r="H47" s="20"/>
    </row>
    <row r="48" spans="1:8" ht="27" x14ac:dyDescent="0.25">
      <c r="A48" s="1" t="s">
        <v>43</v>
      </c>
      <c r="B48" s="30" t="s">
        <v>27</v>
      </c>
      <c r="C48" s="36">
        <v>1206498.32</v>
      </c>
      <c r="D48" s="4">
        <v>1206498.32</v>
      </c>
      <c r="E48" s="5">
        <f t="shared" si="2"/>
        <v>0</v>
      </c>
      <c r="F48" s="21"/>
      <c r="G48" s="2"/>
      <c r="H48" s="20"/>
    </row>
    <row r="49" spans="1:8" ht="162.75" thickBot="1" x14ac:dyDescent="0.3">
      <c r="A49" s="35" t="s">
        <v>44</v>
      </c>
      <c r="B49" s="32" t="s">
        <v>33</v>
      </c>
      <c r="C49" s="34">
        <v>3885098.08</v>
      </c>
      <c r="D49" s="33">
        <v>3885098.06</v>
      </c>
      <c r="E49" s="34">
        <f t="shared" si="2"/>
        <v>2.0000000018626451E-2</v>
      </c>
      <c r="F49" s="38"/>
      <c r="G49" s="2"/>
      <c r="H49" s="20"/>
    </row>
    <row r="50" spans="1:8" ht="95.25" thickBot="1" x14ac:dyDescent="0.3">
      <c r="A50" s="31" t="s">
        <v>60</v>
      </c>
      <c r="B50" s="32" t="s">
        <v>61</v>
      </c>
      <c r="C50" s="37">
        <v>1059299.4099999999</v>
      </c>
      <c r="D50" s="33">
        <v>1059299.4100000001</v>
      </c>
      <c r="E50" s="34">
        <f t="shared" si="2"/>
        <v>-2.3283064365386963E-10</v>
      </c>
      <c r="F50" s="38"/>
      <c r="G50" s="2"/>
      <c r="H50" s="20"/>
    </row>
    <row r="51" spans="1:8" ht="24" customHeight="1" thickBot="1" x14ac:dyDescent="0.3">
      <c r="A51" s="54"/>
      <c r="B51" s="55" t="s">
        <v>41</v>
      </c>
      <c r="C51" s="56">
        <f>SUM(C47:C50)</f>
        <v>7128938.3500000006</v>
      </c>
      <c r="D51" s="56">
        <f>SUM(D47:D50)</f>
        <v>7128938.3300000001</v>
      </c>
      <c r="E51" s="56">
        <f>SUM(E47:E50)</f>
        <v>1.9999999785795808E-2</v>
      </c>
      <c r="F51" s="21"/>
      <c r="G51" s="2"/>
      <c r="H51" s="20"/>
    </row>
    <row r="52" spans="1:8" ht="24" customHeight="1" x14ac:dyDescent="0.25">
      <c r="A52" s="29" t="s">
        <v>65</v>
      </c>
      <c r="B52" s="30" t="s">
        <v>66</v>
      </c>
      <c r="C52" s="4">
        <v>99998.96</v>
      </c>
      <c r="D52" s="5">
        <v>99998.96</v>
      </c>
      <c r="E52" s="52">
        <f>C52-D52</f>
        <v>0</v>
      </c>
      <c r="F52" s="21"/>
      <c r="G52" s="2"/>
      <c r="H52" s="20"/>
    </row>
    <row r="53" spans="1:8" ht="15.75" thickBot="1" x14ac:dyDescent="0.3">
      <c r="A53" s="22"/>
      <c r="B53" s="23"/>
      <c r="C53" s="24"/>
      <c r="D53" s="24"/>
      <c r="E53" s="25"/>
      <c r="F53" s="26"/>
      <c r="G53" s="2"/>
      <c r="H53" s="2"/>
    </row>
    <row r="54" spans="1:8" ht="17.25" thickBot="1" x14ac:dyDescent="0.3">
      <c r="A54" s="62" t="s">
        <v>0</v>
      </c>
      <c r="B54" s="63"/>
      <c r="C54" s="42">
        <f>(C23+C26+C34+C45+C51+C52)</f>
        <v>37479692.960000001</v>
      </c>
      <c r="D54" s="42">
        <f t="shared" ref="D54:E54" si="3">(D23+D26+D34+D45+D51+D52)</f>
        <v>37479692.939999998</v>
      </c>
      <c r="E54" s="42">
        <f t="shared" si="3"/>
        <v>1.9999999785795808E-2</v>
      </c>
      <c r="F54" s="43">
        <f>SUM(F20+F24+F27+F35+F46)</f>
        <v>0.99999999946495011</v>
      </c>
      <c r="G54" s="2"/>
      <c r="H54" s="2"/>
    </row>
    <row r="55" spans="1:8" x14ac:dyDescent="0.25">
      <c r="A55" s="27"/>
      <c r="B55" s="27"/>
      <c r="C55" s="27"/>
      <c r="D55" s="27"/>
      <c r="E55" s="27"/>
      <c r="F55" s="27"/>
      <c r="G55" s="27"/>
      <c r="H55" s="27"/>
    </row>
    <row r="56" spans="1:8" x14ac:dyDescent="0.25">
      <c r="A56" s="57" t="s">
        <v>67</v>
      </c>
      <c r="B56" s="57"/>
      <c r="C56" s="57"/>
      <c r="D56" s="57"/>
    </row>
    <row r="66" spans="5:5" x14ac:dyDescent="0.25">
      <c r="E66" s="58"/>
    </row>
  </sheetData>
  <mergeCells count="13">
    <mergeCell ref="F18:F19"/>
    <mergeCell ref="A54:B54"/>
    <mergeCell ref="A1:F1"/>
    <mergeCell ref="A2:F2"/>
    <mergeCell ref="A3:F3"/>
    <mergeCell ref="C6:E6"/>
    <mergeCell ref="A14:B14"/>
    <mergeCell ref="A18:A19"/>
    <mergeCell ref="B18:B19"/>
    <mergeCell ref="C18:C19"/>
    <mergeCell ref="D18:D19"/>
    <mergeCell ref="E18:E19"/>
    <mergeCell ref="A4:F4"/>
  </mergeCells>
  <printOptions horizontalCentered="1"/>
  <pageMargins left="0.19685039370078741" right="0.19685039370078741" top="0.39370078740157483" bottom="0.39370078740157483" header="0.31496062992125984" footer="0.31496062992125984"/>
  <pageSetup scale="80"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C.P. 13</vt:lpstr>
      <vt:lpstr>'C.P. 13'!Área_de_impresión</vt:lpstr>
      <vt:lpstr>'C.P. 13'!Títulos_a_imprimir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Hugo</cp:lastModifiedBy>
  <cp:lastPrinted>2019-04-03T18:32:28Z</cp:lastPrinted>
  <dcterms:created xsi:type="dcterms:W3CDTF">2012-07-12T15:47:58Z</dcterms:created>
  <dcterms:modified xsi:type="dcterms:W3CDTF">2019-04-11T20:59:34Z</dcterms:modified>
</cp:coreProperties>
</file>